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200" windowHeight="6800"/>
  </bookViews>
  <sheets>
    <sheet name="Sayfa1" sheetId="1" r:id="rId1"/>
  </sheets>
  <calcPr calcId="114210"/>
</workbook>
</file>

<file path=xl/calcChain.xml><?xml version="1.0" encoding="utf-8"?>
<calcChain xmlns="http://schemas.openxmlformats.org/spreadsheetml/2006/main">
  <c r="K7" i="1"/>
  <c r="H19"/>
  <c r="G19"/>
  <c r="F19"/>
  <c r="H18"/>
  <c r="G18"/>
  <c r="F18"/>
  <c r="H17"/>
  <c r="G17"/>
  <c r="F17"/>
  <c r="H16"/>
  <c r="G16"/>
  <c r="F16"/>
  <c r="H15"/>
  <c r="G15"/>
  <c r="F15"/>
  <c r="I7"/>
  <c r="L7"/>
  <c r="L11"/>
  <c r="K11"/>
  <c r="J11"/>
  <c r="I11"/>
  <c r="H11"/>
  <c r="G11"/>
  <c r="F11"/>
  <c r="E11"/>
  <c r="L10"/>
  <c r="K10"/>
  <c r="I10"/>
  <c r="F10"/>
  <c r="L9"/>
  <c r="K9"/>
  <c r="I9"/>
  <c r="F9"/>
  <c r="L8"/>
  <c r="K8"/>
  <c r="I8"/>
  <c r="F8"/>
  <c r="J7"/>
  <c r="F7"/>
</calcChain>
</file>

<file path=xl/comments1.xml><?xml version="1.0" encoding="utf-8"?>
<comments xmlns="http://schemas.openxmlformats.org/spreadsheetml/2006/main">
  <authors>
    <author>serkan</author>
  </authors>
  <commentList>
    <comment ref="E6" authorId="0">
      <text>
        <r>
          <rPr>
            <sz val="9"/>
            <rFont val="Times New Roman"/>
          </rPr>
          <t>değişiklik yapmayın</t>
        </r>
      </text>
    </comment>
    <comment ref="F6" authorId="0">
      <text>
        <r>
          <rPr>
            <sz val="9"/>
            <rFont val="Times New Roman"/>
          </rPr>
          <t xml:space="preserve">değişiklik yapmayın
</t>
        </r>
      </text>
    </comment>
    <comment ref="G6" authorId="0">
      <text>
        <r>
          <rPr>
            <sz val="9"/>
            <rFont val="Times New Roman"/>
          </rPr>
          <t xml:space="preserve">bu sütundaki bilgileri beyaza boyayarak çıktı alın
</t>
        </r>
      </text>
    </comment>
    <comment ref="H6" authorId="0">
      <text>
        <r>
          <rPr>
            <sz val="9"/>
            <rFont val="Times New Roman"/>
          </rPr>
          <t>değişiklik yapmayın</t>
        </r>
      </text>
    </comment>
    <comment ref="I6" authorId="0">
      <text>
        <r>
          <rPr>
            <sz val="9"/>
            <rFont val="Times New Roman"/>
          </rPr>
          <t>bu sütundaki harfleri beyaza boyayarak çıktı alın, formülü değiştirmeyin</t>
        </r>
      </text>
    </comment>
    <comment ref="J6" authorId="0">
      <text>
        <r>
          <rPr>
            <b/>
            <sz val="9"/>
            <rFont val="Times New Roman"/>
          </rPr>
          <t>değişiklik yapmayın</t>
        </r>
      </text>
    </comment>
    <comment ref="K6" authorId="0">
      <text>
        <r>
          <rPr>
            <sz val="9"/>
            <rFont val="Times New Roman"/>
          </rPr>
          <t xml:space="preserve">bu sütundaki harfleri beyaza boyayarak çıktı alın, formülü değiştirmeyin
</t>
        </r>
      </text>
    </comment>
    <comment ref="L6" authorId="0">
      <text>
        <r>
          <rPr>
            <sz val="9"/>
            <rFont val="Times New Roman"/>
          </rPr>
          <t xml:space="preserve">bu sütundaki harfleri beyaza boyayarak çıktı alın, formülü değiştirmeyin
</t>
        </r>
      </text>
    </comment>
  </commentList>
</comments>
</file>

<file path=xl/sharedStrings.xml><?xml version="1.0" encoding="utf-8"?>
<sst xmlns="http://schemas.openxmlformats.org/spreadsheetml/2006/main" count="57" uniqueCount="49">
  <si>
    <t>TS BASKETBOL HAKEM YOLLUK - ÜCRET VE TAZMİNAT BORDROSU</t>
  </si>
  <si>
    <t xml:space="preserve">                 BU BORDRO ÖNCELİKLE TEKNİK KOMİSER, YOK İSE  HAKEM TARAFINDAN DOLDURULACAK                                                                                                                                                                                             VE YAPILAN İŞLEMDEN  İŞLEMİ YAPANLAR SORUMLU OLACAKTIR.</t>
  </si>
  <si>
    <t>TAKIMLARIN ADI</t>
  </si>
  <si>
    <t>:</t>
  </si>
  <si>
    <t>MÜSABAKANIN TARİHİ VE YERİ</t>
  </si>
  <si>
    <r>
      <rPr>
        <b/>
        <sz val="10"/>
        <rFont val="Century Gothic"/>
        <charset val="162"/>
      </rPr>
      <t>İL:</t>
    </r>
    <r>
      <rPr>
        <sz val="10"/>
        <rFont val="Century Gothic"/>
        <charset val="162"/>
      </rPr>
      <t xml:space="preserve">  </t>
    </r>
  </si>
  <si>
    <t xml:space="preserve">SALON ADI: </t>
  </si>
  <si>
    <t xml:space="preserve">DEPLASMANDAN GELEN GÖZLEMCİ-HAKEM VE DİĞER GÖREVLİLERİN YEVMİYE VE OTOBÜS ÜCRETLERİ  </t>
  </si>
  <si>
    <t>TL-KR</t>
  </si>
  <si>
    <t>SN</t>
  </si>
  <si>
    <t>ADI SOYADI</t>
  </si>
  <si>
    <t>GÖREVİ</t>
  </si>
  <si>
    <t xml:space="preserve">İLİ </t>
  </si>
  <si>
    <t>YEVMİYE</t>
  </si>
  <si>
    <t xml:space="preserve">TUTAR </t>
  </si>
  <si>
    <t>OTOBÜS ÜCRETİ</t>
  </si>
  <si>
    <t xml:space="preserve">ÜCRET           VEYA TAZMİNAT </t>
  </si>
  <si>
    <t xml:space="preserve">GENEL TOPLAM </t>
  </si>
  <si>
    <t xml:space="preserve">GELİR V.  %15 </t>
  </si>
  <si>
    <t>DAMGA V %0 7,60</t>
  </si>
  <si>
    <t>ELE GEÇEN</t>
  </si>
  <si>
    <t xml:space="preserve">İMZASI </t>
  </si>
  <si>
    <t>TEK. KOMİSER</t>
  </si>
  <si>
    <t>BAŞ HAKEM</t>
  </si>
  <si>
    <t>1. YRD. HAKEM</t>
  </si>
  <si>
    <t>2. YRD. HAKEM</t>
  </si>
  <si>
    <t>TOPLAM</t>
  </si>
  <si>
    <t>ADIMIZA ÖDENECEK OLAN ÜCRETLERİMİZİN FEDERASYONA BİLDİRDİĞİMİZ HESAP NUMARASINA ÖDENMESİNİ KABUL EDİYORUZ</t>
  </si>
  <si>
    <t>MASA HAKEMLERİ   TAZMİNATLARI (MASA HAKEM ÜCRETİ)</t>
  </si>
  <si>
    <t>MASA GÖREVLİSİ ADI SOYADI</t>
  </si>
  <si>
    <t>İL - İLÇE ADI</t>
  </si>
  <si>
    <t>YOL ÜCRETİ</t>
  </si>
  <si>
    <t>MAÇ ÜCRETİ</t>
  </si>
  <si>
    <t>DAM. V. %7.60</t>
  </si>
  <si>
    <t>İMZA</t>
  </si>
  <si>
    <t>PARAYI ALACAK KİŞİNİN</t>
  </si>
  <si>
    <t>Adı Soyadı</t>
  </si>
  <si>
    <t xml:space="preserve">ADIMIZA ÖDENECEK OLAN ÜCRETLERİMİZİN YANDA ADI SOYADI VE HESAP NUMARASI BELİRTİLEN KİŞİYE ÖDENMESİNİ KABUL EDİYORUZ. </t>
  </si>
  <si>
    <t xml:space="preserve">YUKARIDAKİ PERSONELİN MÜSABAKALARDA GÖREVLENDİRİLDİĞİNE DAİR MUTLAKA GÖREV YAZISI BORDROYA EKLENECEKTİR, GÖREV YAZISI OLMAYAN BORDRO İŞLEM GÖRMEYECEKTİR. </t>
  </si>
  <si>
    <t xml:space="preserve">PARASAL İŞLEMLER YUKARIDA VERİLEN SAYILAR VE LİSTELER DOĞRULTUSUNDA TARAFIMIZDAN DÜZENLENMİŞTİR. </t>
  </si>
  <si>
    <t xml:space="preserve"> UYGUNDUR</t>
  </si>
  <si>
    <t xml:space="preserve"> Düzenleyelerin Adı, Soyadı  İmzası </t>
  </si>
  <si>
    <t xml:space="preserve">FEDERASYON YETKİLİSİ </t>
  </si>
  <si>
    <t xml:space="preserve">Temsilci -Gözlemci </t>
  </si>
  <si>
    <t xml:space="preserve">Hakem </t>
  </si>
  <si>
    <t xml:space="preserve">Görevi </t>
  </si>
  <si>
    <t>*</t>
  </si>
  <si>
    <t>Temsilci yok ise Gözlemci , Gözlemci  yok ise  Hakem müsabaka sayı cetveli , takım listeleri  ve bordroları  Aras kargo ile ödemeli olarak en kısa sürede  federasyona gönderecektir.</t>
  </si>
  <si>
    <t>IBAN NO:   TR</t>
  </si>
</sst>
</file>

<file path=xl/styles.xml><?xml version="1.0" encoding="utf-8"?>
<styleSheet xmlns="http://schemas.openxmlformats.org/spreadsheetml/2006/main">
  <numFmts count="1">
    <numFmt numFmtId="44" formatCode="_-&quot;₺&quot;* #,##0.00_-;\-&quot;₺&quot;* #,##0.00_-;_-&quot;₺&quot;* &quot;-&quot;??_-;_-@_-"/>
  </numFmts>
  <fonts count="21">
    <font>
      <sz val="11"/>
      <color theme="1"/>
      <name val="Calibri"/>
      <charset val="134"/>
      <scheme val="minor"/>
    </font>
    <font>
      <sz val="10"/>
      <name val="Century Gothic"/>
      <charset val="162"/>
    </font>
    <font>
      <sz val="11"/>
      <name val="Century Gothic"/>
      <charset val="162"/>
    </font>
    <font>
      <sz val="7"/>
      <name val="Arial Tur"/>
      <charset val="162"/>
    </font>
    <font>
      <sz val="8"/>
      <name val="Century Gothic"/>
      <charset val="162"/>
    </font>
    <font>
      <sz val="8"/>
      <name val="Arial Tur"/>
      <charset val="162"/>
    </font>
    <font>
      <b/>
      <sz val="14"/>
      <name val="Century Gothic"/>
      <charset val="162"/>
    </font>
    <font>
      <b/>
      <sz val="10"/>
      <name val="Century Gothic"/>
      <charset val="162"/>
    </font>
    <font>
      <b/>
      <sz val="8"/>
      <name val="Century Gothic"/>
      <charset val="162"/>
    </font>
    <font>
      <sz val="7"/>
      <name val="Century Gothic"/>
      <charset val="162"/>
    </font>
    <font>
      <b/>
      <sz val="7"/>
      <name val="Century Gothic"/>
      <charset val="162"/>
    </font>
    <font>
      <b/>
      <sz val="11"/>
      <name val="Century Gothic"/>
      <charset val="162"/>
    </font>
    <font>
      <b/>
      <sz val="9"/>
      <name val="Century Gothic"/>
      <charset val="162"/>
    </font>
    <font>
      <sz val="9"/>
      <name val="Century Gothic"/>
      <charset val="162"/>
    </font>
    <font>
      <sz val="11"/>
      <color indexed="8"/>
      <name val="Calibri"/>
      <charset val="134"/>
    </font>
    <font>
      <sz val="9"/>
      <name val="Times New Roman"/>
    </font>
    <font>
      <b/>
      <sz val="9"/>
      <name val="Times New Roman"/>
    </font>
    <font>
      <sz val="8"/>
      <name val="Calibri"/>
      <charset val="134"/>
    </font>
    <font>
      <sz val="8"/>
      <color indexed="9"/>
      <name val="Century Gothic"/>
      <charset val="162"/>
    </font>
    <font>
      <b/>
      <sz val="8"/>
      <color indexed="9"/>
      <name val="Century Gothic"/>
      <charset val="162"/>
    </font>
    <font>
      <sz val="11"/>
      <color theme="1"/>
      <name val="Calibri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0" fillId="0" borderId="0"/>
    <xf numFmtId="44" fontId="14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12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/>
    </xf>
    <xf numFmtId="0" fontId="3" fillId="2" borderId="0" xfId="0" applyFont="1" applyFill="1"/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shrinkToFit="1"/>
    </xf>
    <xf numFmtId="0" fontId="10" fillId="2" borderId="1" xfId="0" applyFont="1" applyFill="1" applyBorder="1" applyAlignment="1">
      <alignment horizontal="left" shrinkToFit="1"/>
    </xf>
    <xf numFmtId="0" fontId="8" fillId="2" borderId="1" xfId="0" applyFont="1" applyFill="1" applyBorder="1" applyAlignment="1">
      <alignment horizontal="left" shrinkToFit="1"/>
    </xf>
    <xf numFmtId="0" fontId="8" fillId="2" borderId="1" xfId="0" applyFont="1" applyFill="1" applyBorder="1" applyAlignment="1">
      <alignment horizontal="center" shrinkToFit="1"/>
    </xf>
    <xf numFmtId="0" fontId="8" fillId="2" borderId="1" xfId="0" applyFont="1" applyFill="1" applyBorder="1" applyAlignment="1">
      <alignment horizontal="center" wrapText="1" shrinkToFit="1"/>
    </xf>
    <xf numFmtId="44" fontId="8" fillId="2" borderId="1" xfId="2" applyFont="1" applyFill="1" applyBorder="1" applyAlignment="1">
      <alignment horizontal="center" shrinkToFit="1"/>
    </xf>
    <xf numFmtId="0" fontId="8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center"/>
    </xf>
    <xf numFmtId="4" fontId="4" fillId="2" borderId="1" xfId="1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8" fillId="2" borderId="1" xfId="0" applyFont="1" applyFill="1" applyBorder="1"/>
    <xf numFmtId="4" fontId="8" fillId="2" borderId="1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3" fontId="4" fillId="2" borderId="0" xfId="0" applyNumberFormat="1" applyFont="1" applyFill="1" applyAlignment="1">
      <alignment horizontal="center"/>
    </xf>
    <xf numFmtId="4" fontId="4" fillId="2" borderId="0" xfId="0" applyNumberFormat="1" applyFont="1" applyFill="1" applyAlignment="1">
      <alignment horizontal="center"/>
    </xf>
    <xf numFmtId="0" fontId="8" fillId="2" borderId="2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shrinkToFit="1"/>
    </xf>
    <xf numFmtId="4" fontId="4" fillId="2" borderId="1" xfId="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4" fontId="18" fillId="2" borderId="1" xfId="0" applyNumberFormat="1" applyFont="1" applyFill="1" applyBorder="1" applyAlignment="1">
      <alignment horizontal="center"/>
    </xf>
    <xf numFmtId="4" fontId="19" fillId="2" borderId="1" xfId="0" applyNumberFormat="1" applyFont="1" applyFill="1" applyBorder="1" applyAlignment="1">
      <alignment horizontal="center"/>
    </xf>
    <xf numFmtId="4" fontId="19" fillId="2" borderId="1" xfId="0" applyNumberFormat="1" applyFont="1" applyFill="1" applyBorder="1"/>
    <xf numFmtId="4" fontId="10" fillId="2" borderId="1" xfId="0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center"/>
    </xf>
    <xf numFmtId="4" fontId="4" fillId="2" borderId="3" xfId="0" applyNumberFormat="1" applyFont="1" applyFill="1" applyBorder="1" applyAlignment="1">
      <alignment horizontal="center"/>
    </xf>
    <xf numFmtId="4" fontId="4" fillId="2" borderId="4" xfId="0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justify"/>
    </xf>
    <xf numFmtId="0" fontId="12" fillId="0" borderId="6" xfId="0" applyFont="1" applyBorder="1" applyAlignment="1">
      <alignment horizontal="center" vertical="justify"/>
    </xf>
    <xf numFmtId="0" fontId="12" fillId="0" borderId="8" xfId="0" applyFont="1" applyBorder="1" applyAlignment="1">
      <alignment horizontal="center" vertical="justify"/>
    </xf>
    <xf numFmtId="0" fontId="12" fillId="0" borderId="9" xfId="0" applyFont="1" applyBorder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12" fillId="0" borderId="10" xfId="0" applyFont="1" applyBorder="1" applyAlignment="1">
      <alignment horizontal="center" vertical="justify"/>
    </xf>
    <xf numFmtId="0" fontId="12" fillId="0" borderId="11" xfId="0" applyFont="1" applyBorder="1" applyAlignment="1">
      <alignment horizontal="center" vertical="justify"/>
    </xf>
    <xf numFmtId="0" fontId="12" fillId="0" borderId="5" xfId="0" applyFont="1" applyBorder="1" applyAlignment="1">
      <alignment horizontal="center" vertical="justify"/>
    </xf>
    <xf numFmtId="0" fontId="12" fillId="0" borderId="12" xfId="0" applyFont="1" applyBorder="1" applyAlignment="1">
      <alignment horizontal="center" vertical="justify"/>
    </xf>
    <xf numFmtId="0" fontId="12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shrinkToFit="1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shrinkToFit="1"/>
    </xf>
    <xf numFmtId="0" fontId="12" fillId="0" borderId="3" xfId="0" applyFont="1" applyBorder="1" applyAlignment="1">
      <alignment horizontal="left" vertical="center" shrinkToFit="1"/>
    </xf>
    <xf numFmtId="0" fontId="12" fillId="0" borderId="4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 shrinkToFit="1"/>
    </xf>
    <xf numFmtId="0" fontId="8" fillId="2" borderId="5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</cellXfs>
  <cellStyles count="3">
    <cellStyle name="Normal" xfId="0" builtinId="0"/>
    <cellStyle name="Normal 2" xfId="1"/>
    <cellStyle name="ParaBirimi" xfId="2" builtin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495300</xdr:colOff>
      <xdr:row>0</xdr:row>
      <xdr:rowOff>0</xdr:rowOff>
    </xdr:from>
    <xdr:to>
      <xdr:col>12</xdr:col>
      <xdr:colOff>450850</xdr:colOff>
      <xdr:row>2</xdr:row>
      <xdr:rowOff>114300</xdr:rowOff>
    </xdr:to>
    <xdr:pic>
      <xdr:nvPicPr>
        <xdr:cNvPr id="1033" name="Resim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82100" y="0"/>
          <a:ext cx="857250" cy="73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28"/>
  <sheetViews>
    <sheetView tabSelected="1" workbookViewId="0">
      <selection activeCell="A13" sqref="A13:M13"/>
    </sheetView>
  </sheetViews>
  <sheetFormatPr defaultColWidth="9.1796875" defaultRowHeight="15" customHeight="1"/>
  <cols>
    <col min="1" max="1" width="3.453125" style="4" customWidth="1"/>
    <col min="2" max="2" width="22.08984375" style="5" customWidth="1"/>
    <col min="3" max="3" width="10.453125" style="5" customWidth="1"/>
    <col min="4" max="4" width="14.90625" style="5" customWidth="1"/>
    <col min="5" max="5" width="11" style="5" customWidth="1"/>
    <col min="6" max="6" width="9.26953125" style="4" customWidth="1"/>
    <col min="7" max="7" width="11.1796875" style="5" customWidth="1"/>
    <col min="8" max="8" width="11.7265625" style="5" customWidth="1"/>
    <col min="9" max="9" width="13" style="5" customWidth="1"/>
    <col min="10" max="11" width="8.6328125" style="5" customWidth="1"/>
    <col min="12" max="12" width="12.90625" style="5" customWidth="1"/>
    <col min="13" max="13" width="10.90625" style="5" customWidth="1"/>
    <col min="14" max="16384" width="9.1796875" style="6"/>
  </cols>
  <sheetData>
    <row r="1" spans="1:25" s="1" customFormat="1" ht="17.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5" s="1" customFormat="1" ht="31.15" customHeight="1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1:25" s="2" customFormat="1" ht="13.5">
      <c r="A3" s="86" t="s">
        <v>2</v>
      </c>
      <c r="B3" s="86"/>
      <c r="C3" s="86"/>
      <c r="D3" s="87" t="s">
        <v>3</v>
      </c>
      <c r="E3" s="87"/>
      <c r="F3" s="87"/>
      <c r="G3" s="87"/>
      <c r="H3" s="87"/>
      <c r="I3" s="87"/>
      <c r="J3" s="87"/>
      <c r="K3" s="87"/>
      <c r="L3" s="11"/>
      <c r="M3" s="11"/>
    </row>
    <row r="4" spans="1:25" s="2" customFormat="1" ht="13.5">
      <c r="A4" s="86" t="s">
        <v>4</v>
      </c>
      <c r="B4" s="86"/>
      <c r="C4" s="86"/>
      <c r="D4" s="12" t="s">
        <v>3</v>
      </c>
      <c r="E4" s="10" t="s">
        <v>5</v>
      </c>
      <c r="F4" s="10"/>
      <c r="G4" s="10" t="s">
        <v>6</v>
      </c>
      <c r="H4" s="87"/>
      <c r="I4" s="87"/>
      <c r="J4" s="87"/>
      <c r="K4" s="87"/>
      <c r="L4" s="11"/>
      <c r="M4" s="11"/>
    </row>
    <row r="5" spans="1:25" s="3" customFormat="1" ht="14">
      <c r="A5" s="90" t="s">
        <v>7</v>
      </c>
      <c r="B5" s="90"/>
      <c r="C5" s="90"/>
      <c r="D5" s="90"/>
      <c r="E5" s="90"/>
      <c r="F5" s="90"/>
      <c r="G5" s="90"/>
      <c r="H5" s="13"/>
      <c r="I5" s="14"/>
      <c r="J5" s="14"/>
      <c r="K5" s="14"/>
      <c r="L5" s="15" t="s">
        <v>8</v>
      </c>
      <c r="M5" s="14"/>
    </row>
    <row r="6" spans="1:25" s="3" customFormat="1" ht="31">
      <c r="A6" s="16" t="s">
        <v>9</v>
      </c>
      <c r="B6" s="17" t="s">
        <v>10</v>
      </c>
      <c r="C6" s="18" t="s">
        <v>11</v>
      </c>
      <c r="D6" s="19" t="s">
        <v>12</v>
      </c>
      <c r="E6" s="19" t="s">
        <v>13</v>
      </c>
      <c r="F6" s="19" t="s">
        <v>14</v>
      </c>
      <c r="G6" s="19" t="s">
        <v>15</v>
      </c>
      <c r="H6" s="20" t="s">
        <v>16</v>
      </c>
      <c r="I6" s="21" t="s">
        <v>17</v>
      </c>
      <c r="J6" s="20" t="s">
        <v>18</v>
      </c>
      <c r="K6" s="20" t="s">
        <v>19</v>
      </c>
      <c r="L6" s="22" t="s">
        <v>20</v>
      </c>
      <c r="M6" s="22" t="s">
        <v>21</v>
      </c>
    </row>
    <row r="7" spans="1:25" s="3" customFormat="1" ht="11.5">
      <c r="A7" s="23">
        <v>1</v>
      </c>
      <c r="B7" s="24"/>
      <c r="C7" s="25" t="s">
        <v>22</v>
      </c>
      <c r="D7" s="24"/>
      <c r="E7" s="26">
        <v>850</v>
      </c>
      <c r="F7" s="26">
        <f>E7*2</f>
        <v>1700</v>
      </c>
      <c r="G7" s="44"/>
      <c r="H7" s="26">
        <v>1457.2</v>
      </c>
      <c r="I7" s="44">
        <f>F7+G7+H7</f>
        <v>3157.2</v>
      </c>
      <c r="J7" s="27">
        <f>ROUNDUP(SUM((H7*15)/100),1)</f>
        <v>218.6</v>
      </c>
      <c r="K7" s="44">
        <f>ROUNDUP(SUM((I7*7.6)/1000),1)</f>
        <v>24</v>
      </c>
      <c r="L7" s="44">
        <f>I7-(J7+K7)</f>
        <v>2914.6</v>
      </c>
      <c r="M7" s="26"/>
    </row>
    <row r="8" spans="1:25" s="3" customFormat="1" ht="11.5">
      <c r="A8" s="23">
        <v>2</v>
      </c>
      <c r="B8" s="24"/>
      <c r="C8" s="28" t="s">
        <v>23</v>
      </c>
      <c r="D8" s="24"/>
      <c r="E8" s="26">
        <v>850</v>
      </c>
      <c r="F8" s="26">
        <f>E8*2</f>
        <v>1700</v>
      </c>
      <c r="G8" s="44"/>
      <c r="H8" s="26">
        <v>1942.9</v>
      </c>
      <c r="I8" s="44">
        <f>F8+G8+H8</f>
        <v>3642.9</v>
      </c>
      <c r="J8" s="26">
        <v>0</v>
      </c>
      <c r="K8" s="44">
        <f>ROUNDUP(SUM((I8*7.6)/1000),1)</f>
        <v>27.7</v>
      </c>
      <c r="L8" s="44">
        <f>I8-(J8+K8)</f>
        <v>3615.2</v>
      </c>
      <c r="M8" s="26"/>
    </row>
    <row r="9" spans="1:25" s="3" customFormat="1" ht="11.5">
      <c r="A9" s="23">
        <v>3</v>
      </c>
      <c r="B9" s="24"/>
      <c r="C9" s="25" t="s">
        <v>24</v>
      </c>
      <c r="D9" s="24"/>
      <c r="E9" s="26">
        <v>850</v>
      </c>
      <c r="F9" s="26">
        <f>E9*2</f>
        <v>1700</v>
      </c>
      <c r="G9" s="44"/>
      <c r="H9" s="26">
        <v>1665.35</v>
      </c>
      <c r="I9" s="44">
        <f>F9+G9+H9</f>
        <v>3365.35</v>
      </c>
      <c r="J9" s="26">
        <v>0</v>
      </c>
      <c r="K9" s="44">
        <f>ROUNDUP(SUM((I9*7.6)/1000),1)</f>
        <v>25.6</v>
      </c>
      <c r="L9" s="44">
        <f>I9-(J9+K9)</f>
        <v>3339.75</v>
      </c>
      <c r="M9" s="26"/>
    </row>
    <row r="10" spans="1:25" s="3" customFormat="1" ht="11.5">
      <c r="A10" s="23">
        <v>4</v>
      </c>
      <c r="B10" s="24"/>
      <c r="C10" s="25" t="s">
        <v>25</v>
      </c>
      <c r="D10" s="24"/>
      <c r="E10" s="26">
        <v>850</v>
      </c>
      <c r="F10" s="26">
        <f>E10*2</f>
        <v>1700</v>
      </c>
      <c r="G10" s="44"/>
      <c r="H10" s="26">
        <v>1665.35</v>
      </c>
      <c r="I10" s="44">
        <f>F10+G10+H10</f>
        <v>3365.35</v>
      </c>
      <c r="J10" s="26">
        <v>0</v>
      </c>
      <c r="K10" s="44">
        <f>ROUNDUP(SUM((I10*7.6)/1000),1)</f>
        <v>25.6</v>
      </c>
      <c r="L10" s="44">
        <f>I10-(J10+K10)</f>
        <v>3339.75</v>
      </c>
      <c r="M10" s="26"/>
    </row>
    <row r="11" spans="1:25" s="3" customFormat="1" ht="10">
      <c r="A11" s="91" t="s">
        <v>26</v>
      </c>
      <c r="B11" s="92"/>
      <c r="C11" s="92"/>
      <c r="D11" s="29"/>
      <c r="E11" s="46">
        <f t="shared" ref="E11:L11" si="0">SUM(E7:E10)</f>
        <v>3400</v>
      </c>
      <c r="F11" s="45">
        <f t="shared" si="0"/>
        <v>6800</v>
      </c>
      <c r="G11" s="45">
        <f t="shared" si="0"/>
        <v>0</v>
      </c>
      <c r="H11" s="45">
        <f t="shared" si="0"/>
        <v>6730.8</v>
      </c>
      <c r="I11" s="45">
        <f t="shared" si="0"/>
        <v>13530.800000000001</v>
      </c>
      <c r="J11" s="45">
        <f t="shared" si="0"/>
        <v>218.6</v>
      </c>
      <c r="K11" s="45">
        <f t="shared" si="0"/>
        <v>102.9</v>
      </c>
      <c r="L11" s="45">
        <f t="shared" si="0"/>
        <v>13209.3</v>
      </c>
      <c r="M11" s="30"/>
    </row>
    <row r="12" spans="1:25" s="3" customFormat="1" ht="11.5">
      <c r="A12" s="31"/>
      <c r="B12" s="32"/>
      <c r="C12" s="13"/>
      <c r="D12" s="33" t="s">
        <v>27</v>
      </c>
      <c r="E12" s="34"/>
      <c r="F12" s="35"/>
      <c r="G12" s="35"/>
      <c r="H12" s="35"/>
      <c r="I12" s="35"/>
      <c r="J12" s="35"/>
      <c r="K12" s="35"/>
      <c r="L12" s="35"/>
      <c r="M12" s="35"/>
    </row>
    <row r="13" spans="1:25" s="3" customFormat="1" ht="10">
      <c r="A13" s="93" t="s">
        <v>28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</row>
    <row r="14" spans="1:25" s="3" customFormat="1" ht="10">
      <c r="A14" s="36" t="s">
        <v>9</v>
      </c>
      <c r="B14" s="37" t="s">
        <v>29</v>
      </c>
      <c r="C14" s="37" t="s">
        <v>30</v>
      </c>
      <c r="D14" s="38" t="s">
        <v>31</v>
      </c>
      <c r="E14" s="37" t="s">
        <v>32</v>
      </c>
      <c r="F14" s="37" t="s">
        <v>26</v>
      </c>
      <c r="G14" s="37" t="s">
        <v>33</v>
      </c>
      <c r="H14" s="37" t="s">
        <v>20</v>
      </c>
      <c r="I14" s="37" t="s">
        <v>34</v>
      </c>
      <c r="J14" s="83" t="s">
        <v>35</v>
      </c>
      <c r="K14" s="84"/>
      <c r="L14" s="84"/>
      <c r="M14" s="85"/>
    </row>
    <row r="15" spans="1:25" s="3" customFormat="1" ht="11.5">
      <c r="A15" s="39">
        <v>1</v>
      </c>
      <c r="B15" s="40"/>
      <c r="C15" s="41"/>
      <c r="D15" s="24"/>
      <c r="E15" s="26">
        <v>910</v>
      </c>
      <c r="F15" s="26">
        <f>E15</f>
        <v>910</v>
      </c>
      <c r="G15" s="42">
        <f>ROUNDUP(SUM((F15*7.6)/1000),1)</f>
        <v>7</v>
      </c>
      <c r="H15" s="26">
        <f>F15-G15</f>
        <v>903</v>
      </c>
      <c r="I15" s="26"/>
      <c r="J15" s="47" t="s">
        <v>48</v>
      </c>
      <c r="K15" s="50"/>
      <c r="L15" s="51"/>
      <c r="M15" s="52"/>
    </row>
    <row r="16" spans="1:25" s="3" customFormat="1" ht="11.5">
      <c r="A16" s="39">
        <v>2</v>
      </c>
      <c r="B16" s="40"/>
      <c r="C16" s="41"/>
      <c r="D16" s="24"/>
      <c r="E16" s="26">
        <v>910</v>
      </c>
      <c r="F16" s="26">
        <f>E16</f>
        <v>910</v>
      </c>
      <c r="G16" s="42">
        <f>ROUNDUP(SUM((F16*7.6)/1000),1)</f>
        <v>7</v>
      </c>
      <c r="H16" s="26">
        <f>F16-G16</f>
        <v>903</v>
      </c>
      <c r="I16" s="26"/>
      <c r="J16" s="47" t="s">
        <v>48</v>
      </c>
      <c r="K16" s="50"/>
      <c r="L16" s="51"/>
      <c r="M16" s="52"/>
    </row>
    <row r="17" spans="1:13" s="3" customFormat="1" ht="11.5">
      <c r="A17" s="39">
        <v>3</v>
      </c>
      <c r="B17" s="40"/>
      <c r="C17" s="41"/>
      <c r="D17" s="24"/>
      <c r="E17" s="26">
        <v>910</v>
      </c>
      <c r="F17" s="26">
        <f>E17</f>
        <v>910</v>
      </c>
      <c r="G17" s="42">
        <f>ROUNDUP(SUM((F17*7.6)/1000),1)</f>
        <v>7</v>
      </c>
      <c r="H17" s="26">
        <f>F17-G17</f>
        <v>903</v>
      </c>
      <c r="I17" s="26"/>
      <c r="J17" s="47" t="s">
        <v>48</v>
      </c>
      <c r="K17" s="50"/>
      <c r="L17" s="51"/>
      <c r="M17" s="52"/>
    </row>
    <row r="18" spans="1:13" s="3" customFormat="1" ht="11.5">
      <c r="A18" s="39">
        <v>4</v>
      </c>
      <c r="B18" s="40"/>
      <c r="C18" s="41"/>
      <c r="D18" s="24"/>
      <c r="E18" s="26">
        <v>910</v>
      </c>
      <c r="F18" s="26">
        <f>E18</f>
        <v>910</v>
      </c>
      <c r="G18" s="42">
        <f>ROUNDUP(SUM((F18*7.6)/1000),1)</f>
        <v>7</v>
      </c>
      <c r="H18" s="26">
        <f>F18-G18</f>
        <v>903</v>
      </c>
      <c r="I18" s="26"/>
      <c r="J18" s="47" t="s">
        <v>48</v>
      </c>
      <c r="K18" s="50"/>
      <c r="L18" s="51"/>
      <c r="M18" s="52"/>
    </row>
    <row r="19" spans="1:13" s="3" customFormat="1" ht="11.5">
      <c r="A19" s="39"/>
      <c r="B19" s="48" t="s">
        <v>26</v>
      </c>
      <c r="C19" s="49"/>
      <c r="D19" s="43"/>
      <c r="E19" s="30"/>
      <c r="F19" s="45">
        <f>SUM(F15:F18)</f>
        <v>3640</v>
      </c>
      <c r="G19" s="45">
        <f>SUM(G15:G18)</f>
        <v>28</v>
      </c>
      <c r="H19" s="45">
        <f>SUM(H15:H18)</f>
        <v>3612</v>
      </c>
      <c r="I19" s="30"/>
      <c r="J19" s="47"/>
      <c r="K19" s="50"/>
      <c r="L19" s="51"/>
      <c r="M19" s="52"/>
    </row>
    <row r="20" spans="1:13" s="3" customFormat="1" ht="14">
      <c r="A20" s="73" t="s">
        <v>37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5"/>
    </row>
    <row r="21" spans="1:13" s="3" customFormat="1" ht="11.5">
      <c r="A21" s="76" t="s">
        <v>38</v>
      </c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8"/>
    </row>
    <row r="22" spans="1:13" s="3" customFormat="1" ht="9">
      <c r="A22" s="54" t="s">
        <v>39</v>
      </c>
      <c r="B22" s="55"/>
      <c r="C22" s="55"/>
      <c r="D22" s="55"/>
      <c r="E22" s="55"/>
      <c r="F22" s="55"/>
      <c r="G22" s="56"/>
      <c r="H22" s="63" t="s">
        <v>40</v>
      </c>
      <c r="I22" s="64"/>
      <c r="J22" s="64"/>
      <c r="K22" s="64"/>
      <c r="L22" s="64"/>
      <c r="M22" s="65"/>
    </row>
    <row r="23" spans="1:13" s="3" customFormat="1" ht="9">
      <c r="A23" s="57"/>
      <c r="B23" s="58"/>
      <c r="C23" s="58"/>
      <c r="D23" s="58"/>
      <c r="E23" s="58"/>
      <c r="F23" s="58"/>
      <c r="G23" s="59"/>
      <c r="H23" s="66"/>
      <c r="I23" s="67"/>
      <c r="J23" s="67"/>
      <c r="K23" s="67"/>
      <c r="L23" s="67"/>
      <c r="M23" s="68"/>
    </row>
    <row r="24" spans="1:13" s="3" customFormat="1" ht="9">
      <c r="A24" s="60"/>
      <c r="B24" s="61"/>
      <c r="C24" s="61"/>
      <c r="D24" s="61"/>
      <c r="E24" s="61"/>
      <c r="F24" s="61"/>
      <c r="G24" s="62"/>
      <c r="H24" s="69"/>
      <c r="I24" s="70"/>
      <c r="J24" s="70"/>
      <c r="K24" s="70"/>
      <c r="L24" s="70"/>
      <c r="M24" s="71"/>
    </row>
    <row r="25" spans="1:13" s="3" customFormat="1" ht="11.5">
      <c r="A25" s="79" t="s">
        <v>41</v>
      </c>
      <c r="B25" s="79"/>
      <c r="C25" s="79"/>
      <c r="D25" s="79"/>
      <c r="E25" s="79"/>
      <c r="F25" s="79"/>
      <c r="G25" s="79"/>
      <c r="H25" s="80" t="s">
        <v>42</v>
      </c>
      <c r="I25" s="81"/>
      <c r="J25" s="81"/>
      <c r="K25" s="81"/>
      <c r="L25" s="81"/>
      <c r="M25" s="82"/>
    </row>
    <row r="26" spans="1:13" s="3" customFormat="1" ht="11.5">
      <c r="A26" s="79" t="s">
        <v>43</v>
      </c>
      <c r="B26" s="79"/>
      <c r="C26" s="53"/>
      <c r="D26" s="53"/>
      <c r="E26" s="53"/>
      <c r="F26" s="53"/>
      <c r="G26" s="53"/>
      <c r="H26" s="7" t="s">
        <v>36</v>
      </c>
      <c r="I26" s="53"/>
      <c r="J26" s="53"/>
      <c r="K26" s="53"/>
      <c r="L26" s="53"/>
      <c r="M26" s="53"/>
    </row>
    <row r="27" spans="1:13" s="3" customFormat="1" ht="11.5">
      <c r="A27" s="79" t="s">
        <v>44</v>
      </c>
      <c r="B27" s="79"/>
      <c r="C27" s="53"/>
      <c r="D27" s="53"/>
      <c r="E27" s="53"/>
      <c r="F27" s="53"/>
      <c r="G27" s="53"/>
      <c r="H27" s="7" t="s">
        <v>45</v>
      </c>
      <c r="I27" s="53"/>
      <c r="J27" s="53"/>
      <c r="K27" s="53"/>
      <c r="L27" s="53"/>
      <c r="M27" s="53"/>
    </row>
    <row r="28" spans="1:13" s="3" customFormat="1" ht="12.5">
      <c r="A28" s="8" t="s">
        <v>46</v>
      </c>
      <c r="B28" s="72" t="s">
        <v>47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</row>
  </sheetData>
  <mergeCells count="31">
    <mergeCell ref="A1:M1"/>
    <mergeCell ref="A2:M2"/>
    <mergeCell ref="A3:C3"/>
    <mergeCell ref="D3:K3"/>
    <mergeCell ref="A5:G5"/>
    <mergeCell ref="A11:C11"/>
    <mergeCell ref="J14:M14"/>
    <mergeCell ref="K15:M15"/>
    <mergeCell ref="K17:M17"/>
    <mergeCell ref="K18:M18"/>
    <mergeCell ref="K16:M16"/>
    <mergeCell ref="A4:C4"/>
    <mergeCell ref="H4:K4"/>
    <mergeCell ref="A13:M13"/>
    <mergeCell ref="B28:M28"/>
    <mergeCell ref="A20:M20"/>
    <mergeCell ref="A21:M21"/>
    <mergeCell ref="A25:G25"/>
    <mergeCell ref="H25:M25"/>
    <mergeCell ref="A26:B26"/>
    <mergeCell ref="A27:B27"/>
    <mergeCell ref="C27:E27"/>
    <mergeCell ref="F27:G27"/>
    <mergeCell ref="I27:M27"/>
    <mergeCell ref="B19:C19"/>
    <mergeCell ref="K19:M19"/>
    <mergeCell ref="C26:E26"/>
    <mergeCell ref="F26:G26"/>
    <mergeCell ref="I26:M26"/>
    <mergeCell ref="A22:G24"/>
    <mergeCell ref="H22:M24"/>
  </mergeCells>
  <phoneticPr fontId="17" type="noConversion"/>
  <pageMargins left="0.7" right="0.7" top="0.75" bottom="0.75" header="0.3" footer="0.3"/>
  <pageSetup paperSize="9" scale="88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Murat SALTAN</dc:creator>
  <cp:lastModifiedBy>serkan</cp:lastModifiedBy>
  <cp:lastPrinted>2025-11-20T21:40:00Z</cp:lastPrinted>
  <dcterms:created xsi:type="dcterms:W3CDTF">2015-06-05T18:19:00Z</dcterms:created>
  <dcterms:modified xsi:type="dcterms:W3CDTF">2026-04-01T19:45:53Z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777E82DA56944FD88E0E39A6A8762F21_12</vt:lpwstr>
  </property>
  <property fmtid="{D5CDD505-2E9C-101B-9397-08002B2CF9AE}" pid="3" name="KSOProductBuildVer">
    <vt:lpwstr>1033-12.9.0.21549</vt:lpwstr>
  </property>
</Properties>
</file>